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"/>
    </mc:Choice>
  </mc:AlternateContent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ACT!$A$1:$E$221</definedName>
    <definedName name="_xlnm.Print_Area" localSheetId="10">Conciliacion_Eg!$A$1:$C$39</definedName>
    <definedName name="_xlnm.Print_Area" localSheetId="9">Conciliacion_Ig!$A$1:$C$20</definedName>
    <definedName name="_xlnm.Print_Area" localSheetId="7">EFE!$A$1:$E$80</definedName>
    <definedName name="_xlnm.Print_Area" localSheetId="1">ESF!$A$1:$I$149</definedName>
    <definedName name="_xlnm.Print_Area" localSheetId="11">Memoria!$A$1:$J$49</definedName>
    <definedName name="_xlnm.Print_Area" localSheetId="0">'Notas a los Edos Financieros'!$A$1:$E$47</definedName>
    <definedName name="_xlnm.Print_Area" localSheetId="5">VHP!$A$1:$E$27</definedName>
  </definedNames>
  <calcPr calcId="162913"/>
</workbook>
</file>

<file path=xl/calcChain.xml><?xml version="1.0" encoding="utf-8"?>
<calcChain xmlns="http://schemas.openxmlformats.org/spreadsheetml/2006/main">
  <c r="F36" i="65" l="1"/>
  <c r="F35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9" i="65"/>
  <c r="F48" i="65"/>
  <c r="F47" i="65"/>
  <c r="F46" i="65"/>
  <c r="F45" i="65"/>
  <c r="F44" i="65"/>
  <c r="F43" i="65"/>
  <c r="F42" i="65"/>
  <c r="F41" i="65"/>
  <c r="F40" i="65"/>
  <c r="F39" i="65"/>
  <c r="F38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<sst xmlns="http://schemas.openxmlformats.org/spreadsheetml/2006/main" count="900" uniqueCount="636">
  <si>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</si>
  <si>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</si>
  <si>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</si>
  <si>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</si>
  <si>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</si>
  <si>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</si>
  <si>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</si>
  <si>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</si>
  <si>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</si>
  <si>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</si>
  <si>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</si>
  <si>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</si>
  <si>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</si>
  <si>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</si>
  <si>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</si>
  <si>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</si>
  <si>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</si>
  <si>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</si>
  <si>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</si>
  <si>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</si>
  <si>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</si>
  <si>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</si>
  <si>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</si>
  <si>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</si>
  <si>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</si>
  <si>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</si>
  <si>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</si>
  <si>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</si>
  <si>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</si>
  <si>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</si>
  <si>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</si>
  <si>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</si>
  <si>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</si>
  <si>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</si>
  <si>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</si>
  <si>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</si>
  <si>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</si>
  <si>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</si>
  <si>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</si>
  <si>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</si>
  <si>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</si>
  <si>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</si>
  <si>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</si>
  <si>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</si>
  <si>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</si>
  <si>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</si>
  <si>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</si>
  <si>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</si>
  <si>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</si>
  <si>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</si>
  <si>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</si>
  <si>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</si>
  <si>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</si>
  <si>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</si>
  <si>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</si>
  <si>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</si>
  <si>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</si>
  <si>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</si>
  <si>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</si>
  <si>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</si>
  <si>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</si>
  <si>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</si>
  <si>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</si>
  <si>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</si>
  <si>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</si>
  <si>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</si>
  <si>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</si>
  <si>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</si>
  <si>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</si>
  <si>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</si>
  <si>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</si>
  <si>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</si>
  <si>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</si>
  <si>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</si>
  <si>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</si>
  <si>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</si>
  <si>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</si>
  <si>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</si>
  <si>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</si>
  <si>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</si>
  <si>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</si>
  <si>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</si>
  <si>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</si>
  <si>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</si>
  <si>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</si>
  <si>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</si>
  <si>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</si>
  <si>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</si>
  <si>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</si>
  <si>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</si>
  <si>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</si>
  <si>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</si>
  <si>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</si>
  <si>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</si>
  <si>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</si>
  <si>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</si>
  <si>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</si>
  <si>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</si>
  <si>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</si>
  <si>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</si>
  <si>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</si>
  <si>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</si>
  <si>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</si>
  <si>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</si>
  <si>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</si>
  <si>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</si>
  <si>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</si>
  <si>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</si>
  <si>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</si>
  <si>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</si>
  <si>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</si>
  <si>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</si>
  <si>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</si>
  <si>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</si>
  <si>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</si>
  <si>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</si>
  <si>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</si>
  <si>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</si>
  <si>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</si>
  <si>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</si>
  <si>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</si>
  <si>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</si>
  <si>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</si>
  <si>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</si>
  <si>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</si>
  <si>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</si>
  <si>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</si>
  <si>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</si>
  <si>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</si>
  <si>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</si>
  <si>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</si>
  <si>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</si>
  <si>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</si>
  <si>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</si>
  <si>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</si>
  <si>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</si>
  <si>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</si>
  <si>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</si>
  <si>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</si>
  <si>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</si>
  <si>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</si>
  <si>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</si>
  <si>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</si>
  <si>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</si>
  <si>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</si>
  <si>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</si>
  <si>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</si>
  <si>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</si>
  <si>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</si>
  <si>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</si>
  <si>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</si>
  <si>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</si>
  <si>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</si>
  <si>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</si>
  <si>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</si>
  <si>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</si>
  <si>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</si>
  <si>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</si>
  <si>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</si>
  <si>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</si>
  <si>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</si>
  <si>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</si>
  <si>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</si>
  <si>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</si>
  <si>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</si>
  <si>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</si>
  <si>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</si>
  <si>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</si>
  <si>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</si>
  <si>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</si>
  <si>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</si>
  <si>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</si>
  <si>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</si>
  <si>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</si>
  <si>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</si>
  <si>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</si>
  <si>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</si>
  <si>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</si>
  <si>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</si>
  <si>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</si>
  <si>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</si>
  <si>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</si>
  <si>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</si>
  <si>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</si>
  <si>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</si>
  <si>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</si>
  <si>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</si>
  <si>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</si>
  <si>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</si>
  <si>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</si>
  <si>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</si>
  <si>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</si>
  <si>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</si>
  <si>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</si>
  <si>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</si>
  <si>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</si>
  <si>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</si>
  <si>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</si>
  <si>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</si>
  <si>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</si>
  <si>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</si>
  <si>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</si>
  <si>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</si>
  <si>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</si>
  <si>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</si>
  <si>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</si>
  <si>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</si>
  <si>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</si>
  <si>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</si>
  <si>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</si>
  <si>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</si>
  <si>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</si>
  <si>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</si>
  <si>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</si>
  <si>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</si>
  <si>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</si>
  <si>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</si>
  <si>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</si>
  <si>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</si>
  <si>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</si>
  <si>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</si>
  <si>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</si>
  <si>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</si>
  <si>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</si>
  <si>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</si>
  <si>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</si>
  <si>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</si>
  <si>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</si>
  <si>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</si>
  <si>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</si>
  <si>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</si>
  <si>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</si>
  <si>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</si>
  <si>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</si>
  <si>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</si>
  <si>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</si>
  <si>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</si>
  <si>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</si>
  <si>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</si>
  <si>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</si>
  <si>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</si>
  <si>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</si>
  <si>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</si>
  <si>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</si>
  <si>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</si>
  <si>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</si>
  <si>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</si>
  <si>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</si>
  <si>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</si>
  <si>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</si>
  <si>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</si>
  <si>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</si>
  <si>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</si>
  <si>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</si>
  <si>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</si>
  <si>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</si>
  <si>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</si>
  <si>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</si>
  <si>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</si>
  <si>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</si>
  <si>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</si>
  <si>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</si>
  <si>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</si>
  <si>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</si>
  <si>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</si>
  <si>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</si>
  <si>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</si>
  <si>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</si>
  <si>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</si>
  <si>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</si>
  <si>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</si>
  <si>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</si>
  <si>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</si>
  <si>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</si>
  <si>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</si>
  <si>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</si>
  <si>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</si>
  <si>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</si>
  <si>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</si>
  <si>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</si>
  <si>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</si>
  <si>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</si>
  <si>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</si>
  <si>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</si>
  <si>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</si>
  <si>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</si>
  <si>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</si>
  <si>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</si>
  <si>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</si>
  <si>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</si>
  <si>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</si>
  <si>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</si>
  <si>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</si>
  <si>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</si>
  <si>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</si>
  <si>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</si>
  <si>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</si>
  <si>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</si>
  <si>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</si>
  <si>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</si>
  <si>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</si>
  <si>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</si>
  <si>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</si>
  <si>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</si>
  <si>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</si>
  <si>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</si>
  <si>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</si>
  <si>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</si>
  <si>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</si>
  <si>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</si>
  <si>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</si>
  <si>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</si>
  <si>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</si>
  <si>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</si>
  <si>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</si>
  <si>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</si>
  <si>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</si>
  <si>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</si>
  <si>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</si>
  <si>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</si>
  <si>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</si>
  <si>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</si>
  <si>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</si>
  <si>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</si>
  <si>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</si>
  <si>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</si>
  <si>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</si>
  <si>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</si>
  <si>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</si>
  <si>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</si>
  <si>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</si>
  <si>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</si>
  <si>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</si>
  <si>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</si>
  <si>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</si>
  <si>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</si>
  <si>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</si>
  <si>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</si>
  <si>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</si>
  <si>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</si>
  <si>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</si>
  <si>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</si>
  <si>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</si>
  <si>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</si>
  <si>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</si>
  <si>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</si>
  <si>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</si>
  <si>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</si>
  <si>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</si>
  <si>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</si>
  <si>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</si>
  <si>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</si>
  <si>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</si>
  <si>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</si>
  <si>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</si>
  <si>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</si>
  <si>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</si>
  <si>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</si>
  <si>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</si>
  <si>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</si>
  <si>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</si>
  <si>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</si>
  <si>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</si>
  <si>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</si>
  <si>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</si>
  <si>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</si>
  <si>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</si>
  <si>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</si>
  <si>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</si>
  <si>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</si>
  <si>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</si>
  <si>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</si>
  <si>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</si>
  <si>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</si>
  <si>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</si>
  <si>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</si>
  <si>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</si>
  <si>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</si>
  <si>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</si>
  <si>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</si>
  <si>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</si>
  <si>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</si>
  <si>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</si>
  <si>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</si>
  <si>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</si>
  <si>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</si>
  <si>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</si>
  <si>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</si>
  <si>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</si>
  <si>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</si>
  <si>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</si>
  <si>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</si>
  <si>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</si>
  <si>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</si>
  <si>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</si>
  <si>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</si>
  <si>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</si>
  <si>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</si>
  <si>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</si>
  <si>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</si>
  <si>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</si>
  <si>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</si>
  <si>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</si>
  <si>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</si>
  <si>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</si>
  <si>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</si>
  <si>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</si>
  <si>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</si>
  <si>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</si>
  <si>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</si>
  <si>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</si>
  <si>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</si>
  <si>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</si>
  <si>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</si>
  <si>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</si>
  <si>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</si>
  <si>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</si>
  <si>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</si>
  <si>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</si>
  <si>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</si>
  <si>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</si>
  <si>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</si>
  <si>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</si>
  <si>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</si>
  <si>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</si>
  <si>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</si>
  <si>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</si>
  <si>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</si>
  <si>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</si>
  <si>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</si>
  <si>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</si>
  <si>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</si>
  <si>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</si>
  <si>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</si>
  <si>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</si>
  <si>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</si>
  <si>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</si>
  <si>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</si>
  <si>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</si>
  <si>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</si>
  <si>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</si>
  <si>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</si>
  <si>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</si>
  <si>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</si>
  <si>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</si>
  <si>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</si>
  <si>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</si>
  <si>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</si>
  <si>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</si>
  <si>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</si>
  <si>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</si>
  <si>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</si>
  <si>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</si>
  <si>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</si>
  <si>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</si>
  <si>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</si>
  <si>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</si>
  <si>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</si>
  <si>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</si>
  <si>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</si>
  <si>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</si>
  <si>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</si>
  <si>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</si>
  <si>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</si>
  <si>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</si>
  <si>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</si>
  <si>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</si>
  <si>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</si>
  <si>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</si>
  <si>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</si>
  <si>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</si>
  <si>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</si>
  <si>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</si>
  <si>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</si>
  <si>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</si>
  <si>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</si>
  <si>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</si>
  <si>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</si>
  <si>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</si>
  <si>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</si>
  <si>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</si>
  <si>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</si>
  <si>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</si>
  <si>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</si>
  <si>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</si>
  <si>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</si>
  <si>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</si>
  <si>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</si>
  <si>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</si>
  <si>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</si>
  <si>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</si>
  <si>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</si>
  <si>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</si>
  <si>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</si>
  <si>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</si>
  <si>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</si>
  <si>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</si>
  <si>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</si>
  <si>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</si>
  <si>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</si>
  <si>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</si>
  <si>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</si>
  <si>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</si>
  <si>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</si>
  <si>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</si>
  <si>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</si>
  <si>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</si>
  <si>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</si>
  <si>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</si>
  <si>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</si>
  <si>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</si>
  <si>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</si>
  <si>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</si>
  <si>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</si>
  <si>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</si>
  <si>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</si>
  <si>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</si>
  <si>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</si>
  <si>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</si>
  <si>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</si>
  <si>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</si>
  <si>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</si>
  <si>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</si>
  <si>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</si>
  <si>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</si>
  <si>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</si>
  <si>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</si>
  <si>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</si>
  <si>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</si>
  <si>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</si>
  <si>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</si>
  <si>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</si>
  <si>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</si>
  <si>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</si>
  <si>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</si>
  <si>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</si>
  <si>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</si>
  <si>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</si>
  <si>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</si>
  <si>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</si>
  <si>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</si>
  <si>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</si>
  <si>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</si>
  <si>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</si>
  <si>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</si>
  <si>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</si>
  <si>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</si>
  <si>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</si>
  <si>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</si>
  <si>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</si>
  <si>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</si>
  <si>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</si>
  <si>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</si>
  <si>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</si>
  <si>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</si>
  <si>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</si>
  <si>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</si>
  <si>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</si>
  <si>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</si>
  <si>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</si>
  <si>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</si>
  <si>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</si>
  <si>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</si>
  <si>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</si>
  <si>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</si>
  <si>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</si>
  <si>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</si>
  <si>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</si>
  <si>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</si>
  <si>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</si>
  <si>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</si>
  <si>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</si>
  <si>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</si>
  <si>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</si>
  <si>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</si>
  <si>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</si>
  <si>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</si>
  <si>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</si>
  <si>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</si>
  <si>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</si>
  <si>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</si>
  <si>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</si>
  <si>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</si>
  <si>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</si>
  <si>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</si>
  <si>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</si>
  <si>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</si>
  <si>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</si>
  <si>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</si>
  <si>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</si>
  <si>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</si>
  <si>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</si>
  <si>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</si>
  <si>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</si>
  <si>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</si>
  <si>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</si>
  <si>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</si>
  <si>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</si>
  <si>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</si>
  <si>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</si>
  <si>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</si>
  <si>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</si>
  <si>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</si>
  <si>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</si>
  <si>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</si>
  <si>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</si>
  <si>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</si>
  <si>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</si>
  <si>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</si>
  <si>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</si>
  <si>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</si>
  <si>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</si>
  <si>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</si>
  <si>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</si>
  <si>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</si>
  <si>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</si>
  <si>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</si>
  <si>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</si>
  <si>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</si>
  <si>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</si>
  <si>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</si>
  <si>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</si>
  <si>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</si>
  <si>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</si>
  <si>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</si>
  <si>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</si>
  <si>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Bienes en Proceso de Escrituración</t>
  </si>
  <si>
    <t>Escrituración en Proceso de Bienes</t>
  </si>
  <si>
    <t>Sistema para el Desarrollo Integral de la Familia del Municipio de San Felipe, Gto.</t>
  </si>
  <si>
    <t>Correspondiente del 1 de Enero AL 31 DE DICIEMBRE DEL 2021</t>
  </si>
  <si>
    <t>Bajo protesta de decir verdad declaramos que los Estados Financieros y sus notas, son razonablemente correctos y son responsabilidad del emisor.</t>
  </si>
  <si>
    <t>_________________________</t>
  </si>
  <si>
    <t>Ing. Salvador Renteria Muñoz</t>
  </si>
  <si>
    <t xml:space="preserve">        Director general SMDIF</t>
  </si>
  <si>
    <t xml:space="preserve">      C.P. Carolina del Socorro Andrade Alvarez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</si>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</sst>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70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3" fillId="0" borderId="0" xfId="3" applyFont="1" applyAlignment="1" applyProtection="1">
      <alignment vertical="top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7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43" t="s">
        <v>628</v>
      </c>
      <c r="B1" s="143"/>
      <c r="C1" s="19"/>
      <c r="D1" s="16" t="s">
        <v>614</v>
      </c>
      <c r="E1" s="17">
        <v>2021</v>
      </c>
    </row>
    <row r="2" spans="1:5" ht="18.95" customHeight="1" x14ac:dyDescent="0.2">
      <c r="A2" s="144" t="s">
        <v>613</v>
      </c>
      <c r="B2" s="144"/>
      <c r="C2" s="38"/>
      <c r="D2" s="16" t="s">
        <v>615</v>
      </c>
      <c r="E2" s="19" t="s">
        <v>617</v>
      </c>
    </row>
    <row r="3" spans="1:5" ht="18.95" customHeight="1" x14ac:dyDescent="0.2">
      <c r="A3" s="145" t="s">
        <v>629</v>
      </c>
      <c r="B3" s="145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5" x14ac:dyDescent="0.2">
      <c r="A33" s="7"/>
      <c r="B33" s="9"/>
    </row>
    <row r="34" spans="1:5" x14ac:dyDescent="0.2">
      <c r="A34" s="47" t="s">
        <v>49</v>
      </c>
      <c r="B34" s="48" t="s">
        <v>44</v>
      </c>
    </row>
    <row r="35" spans="1:5" x14ac:dyDescent="0.2">
      <c r="A35" s="47" t="s">
        <v>50</v>
      </c>
      <c r="B35" s="48" t="s">
        <v>45</v>
      </c>
    </row>
    <row r="36" spans="1:5" x14ac:dyDescent="0.2">
      <c r="A36" s="7"/>
      <c r="B36" s="10"/>
    </row>
    <row r="37" spans="1:5" x14ac:dyDescent="0.2">
      <c r="A37" s="7"/>
      <c r="B37" s="8" t="s">
        <v>47</v>
      </c>
    </row>
    <row r="38" spans="1:5" x14ac:dyDescent="0.2">
      <c r="A38" s="7" t="s">
        <v>48</v>
      </c>
      <c r="B38" s="48" t="s">
        <v>32</v>
      </c>
    </row>
    <row r="39" spans="1:5" x14ac:dyDescent="0.2">
      <c r="A39" s="7"/>
      <c r="B39" s="48" t="s">
        <v>33</v>
      </c>
    </row>
    <row r="40" spans="1:5" ht="12" thickBot="1" x14ac:dyDescent="0.25">
      <c r="A40" s="11"/>
      <c r="B40" s="12"/>
    </row>
    <row r="41" spans="1:5" x14ac:dyDescent="0.2">
      <c r="A41" s="139" t="s">
        <v>630</v>
      </c>
    </row>
    <row r="45" spans="1:5" x14ac:dyDescent="0.2">
      <c r="B45" s="140" t="s">
        <v>631</v>
      </c>
      <c r="C45" s="146"/>
      <c r="D45" s="146"/>
      <c r="E45" s="146"/>
    </row>
    <row r="46" spans="1:5" x14ac:dyDescent="0.2">
      <c r="B46" s="141" t="s">
        <v>632</v>
      </c>
      <c r="C46" s="142" t="s">
        <v>634</v>
      </c>
      <c r="D46" s="142"/>
      <c r="E46" s="142"/>
    </row>
    <row r="47" spans="1:5" x14ac:dyDescent="0.2">
      <c r="B47" s="140" t="s">
        <v>633</v>
      </c>
      <c r="C47" s="142" t="s">
        <v>635</v>
      </c>
      <c r="D47" s="142"/>
      <c r="E47" s="142"/>
    </row>
  </sheetData>
  <sheetProtection formatCells="0" formatColumns="0" formatRows="0" autoFilter="0" pivotTables="0"/>
  <mergeCells count="6">
    <mergeCell ref="C47:E47"/>
    <mergeCell ref="A1:B1"/>
    <mergeCell ref="A2:B2"/>
    <mergeCell ref="A3:B3"/>
    <mergeCell ref="C45:E45"/>
    <mergeCell ref="C46:E46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0.70866141732283472" right="0.70866141732283472" top="0.74803149606299213" bottom="0.74803149606299213" header="0.31496062992125984" footer="0.31496062992125984"/>
  <pageSetup scale="93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sqref="A1:C20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50" t="s">
        <v>628</v>
      </c>
      <c r="B1" s="151"/>
      <c r="C1" s="152"/>
    </row>
    <row r="2" spans="1:3" s="39" customFormat="1" ht="18" customHeight="1" x14ac:dyDescent="0.25">
      <c r="A2" s="153" t="s">
        <v>44</v>
      </c>
      <c r="B2" s="154"/>
      <c r="C2" s="155"/>
    </row>
    <row r="3" spans="1:3" s="39" customFormat="1" ht="18" customHeight="1" x14ac:dyDescent="0.25">
      <c r="A3" s="153" t="s">
        <v>629</v>
      </c>
      <c r="B3" s="154"/>
      <c r="C3" s="155"/>
    </row>
    <row r="4" spans="1:3" s="42" customFormat="1" ht="18" customHeight="1" x14ac:dyDescent="0.2">
      <c r="A4" s="156" t="s">
        <v>624</v>
      </c>
      <c r="B4" s="157"/>
      <c r="C4" s="158"/>
    </row>
    <row r="5" spans="1:3" s="40" customFormat="1" x14ac:dyDescent="0.2">
      <c r="A5" s="60" t="s">
        <v>529</v>
      </c>
      <c r="B5" s="60"/>
      <c r="C5" s="61">
        <v>18221807.199999999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18221807.199999999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sqref="A1:C39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9" t="s">
        <v>628</v>
      </c>
      <c r="B1" s="160"/>
      <c r="C1" s="161"/>
    </row>
    <row r="2" spans="1:3" s="43" customFormat="1" ht="18.95" customHeight="1" x14ac:dyDescent="0.25">
      <c r="A2" s="162" t="s">
        <v>45</v>
      </c>
      <c r="B2" s="163"/>
      <c r="C2" s="164"/>
    </row>
    <row r="3" spans="1:3" s="43" customFormat="1" ht="18.95" customHeight="1" x14ac:dyDescent="0.25">
      <c r="A3" s="162" t="s">
        <v>629</v>
      </c>
      <c r="B3" s="163"/>
      <c r="C3" s="164"/>
    </row>
    <row r="4" spans="1:3" s="44" customFormat="1" x14ac:dyDescent="0.2">
      <c r="A4" s="156" t="s">
        <v>624</v>
      </c>
      <c r="B4" s="157"/>
      <c r="C4" s="158"/>
    </row>
    <row r="5" spans="1:3" x14ac:dyDescent="0.2">
      <c r="A5" s="91" t="s">
        <v>542</v>
      </c>
      <c r="B5" s="60"/>
      <c r="C5" s="84">
        <v>18458816.800000001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616351.38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181451.38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434900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423986.94</v>
      </c>
    </row>
    <row r="31" spans="1:3" x14ac:dyDescent="0.2">
      <c r="A31" s="100" t="s">
        <v>564</v>
      </c>
      <c r="B31" s="83" t="s">
        <v>442</v>
      </c>
      <c r="C31" s="93">
        <v>423986.94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18266452.360000003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A2" sqref="A2:F2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9" t="s">
        <v>628</v>
      </c>
      <c r="B1" s="165"/>
      <c r="C1" s="165"/>
      <c r="D1" s="165"/>
      <c r="E1" s="165"/>
      <c r="F1" s="165"/>
      <c r="G1" s="29" t="s">
        <v>614</v>
      </c>
      <c r="H1" s="30">
        <v>2021</v>
      </c>
    </row>
    <row r="2" spans="1:10" ht="18.95" customHeight="1" x14ac:dyDescent="0.2">
      <c r="A2" s="149" t="s">
        <v>625</v>
      </c>
      <c r="B2" s="165"/>
      <c r="C2" s="165"/>
      <c r="D2" s="165"/>
      <c r="E2" s="165"/>
      <c r="F2" s="165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6" t="s">
        <v>629</v>
      </c>
      <c r="B3" s="167"/>
      <c r="C3" s="167"/>
      <c r="D3" s="167"/>
      <c r="E3" s="167"/>
      <c r="F3" s="167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9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x14ac:dyDescent="0.2">
      <c r="A35" s="31">
        <v>7710</v>
      </c>
      <c r="B35" s="31" t="s">
        <v>626</v>
      </c>
      <c r="C35" s="36">
        <v>0</v>
      </c>
      <c r="D35" s="36">
        <v>0</v>
      </c>
      <c r="E35" s="36">
        <v>0</v>
      </c>
      <c r="F35" s="36">
        <f t="shared" ref="F35:F36" si="1">C35+D35+E35</f>
        <v>0</v>
      </c>
    </row>
    <row r="36" spans="1:6" x14ac:dyDescent="0.2">
      <c r="A36" s="31">
        <v>7720</v>
      </c>
      <c r="B36" s="31" t="s">
        <v>627</v>
      </c>
      <c r="C36" s="36">
        <v>0</v>
      </c>
      <c r="D36" s="36">
        <v>0</v>
      </c>
      <c r="E36" s="36">
        <v>0</v>
      </c>
      <c r="F36" s="36">
        <f t="shared" si="1"/>
        <v>0</v>
      </c>
    </row>
    <row r="37" spans="1:6" s="46" customFormat="1" x14ac:dyDescent="0.2">
      <c r="A37" s="45">
        <v>8000</v>
      </c>
      <c r="B37" s="46" t="s">
        <v>98</v>
      </c>
    </row>
    <row r="38" spans="1:6" x14ac:dyDescent="0.2">
      <c r="A38" s="31">
        <v>8110</v>
      </c>
      <c r="B38" s="31" t="s">
        <v>97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8120</v>
      </c>
      <c r="B39" s="31" t="s">
        <v>96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8130</v>
      </c>
      <c r="B40" s="31" t="s">
        <v>95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8140</v>
      </c>
      <c r="B41" s="31" t="s">
        <v>94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8150</v>
      </c>
      <c r="B42" s="31" t="s">
        <v>93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8210</v>
      </c>
      <c r="B43" s="31" t="s">
        <v>92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8220</v>
      </c>
      <c r="B44" s="31" t="s">
        <v>91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8230</v>
      </c>
      <c r="B45" s="31" t="s">
        <v>90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8240</v>
      </c>
      <c r="B46" s="31" t="s">
        <v>89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8250</v>
      </c>
      <c r="B47" s="31" t="s">
        <v>88</v>
      </c>
      <c r="C47" s="36">
        <v>0</v>
      </c>
      <c r="D47" s="36">
        <v>0</v>
      </c>
      <c r="E47" s="36">
        <v>0</v>
      </c>
      <c r="F47" s="36">
        <f t="shared" si="0"/>
        <v>0</v>
      </c>
    </row>
    <row r="48" spans="1:6" x14ac:dyDescent="0.2">
      <c r="A48" s="31">
        <v>8260</v>
      </c>
      <c r="B48" s="31" t="s">
        <v>87</v>
      </c>
      <c r="C48" s="36">
        <v>0</v>
      </c>
      <c r="D48" s="36">
        <v>0</v>
      </c>
      <c r="E48" s="36">
        <v>0</v>
      </c>
      <c r="F48" s="36">
        <f t="shared" si="0"/>
        <v>0</v>
      </c>
    </row>
    <row r="49" spans="1:6" x14ac:dyDescent="0.2">
      <c r="A49" s="31">
        <v>8270</v>
      </c>
      <c r="B49" s="31" t="s">
        <v>86</v>
      </c>
      <c r="C49" s="36">
        <v>0</v>
      </c>
      <c r="D49" s="36">
        <v>0</v>
      </c>
      <c r="E49" s="36">
        <v>0</v>
      </c>
      <c r="F49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23622047244094491" right="0.23622047244094491" top="0.74803149606299213" bottom="0.74803149606299213" header="0.31496062992125984" footer="0.31496062992125984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8" t="s">
        <v>35</v>
      </c>
      <c r="B5" s="168"/>
      <c r="C5" s="168"/>
      <c r="D5" s="168"/>
      <c r="E5" s="168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9" t="s">
        <v>37</v>
      </c>
      <c r="C10" s="169"/>
      <c r="D10" s="169"/>
      <c r="E10" s="169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9" t="s">
        <v>39</v>
      </c>
      <c r="C12" s="169"/>
      <c r="D12" s="169"/>
      <c r="E12" s="169"/>
    </row>
    <row r="13" spans="1:8" s="129" customFormat="1" ht="26.1" customHeight="1" x14ac:dyDescent="0.2">
      <c r="A13" s="133" t="s">
        <v>608</v>
      </c>
      <c r="B13" s="169" t="s">
        <v>40</v>
      </c>
      <c r="C13" s="169"/>
      <c r="D13" s="169"/>
      <c r="E13" s="169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view="pageBreakPreview" topLeftCell="A109" zoomScale="60" zoomScaleNormal="106" workbookViewId="0">
      <selection sqref="A1:I149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7" t="s">
        <v>628</v>
      </c>
      <c r="B1" s="148"/>
      <c r="C1" s="148"/>
      <c r="D1" s="148"/>
      <c r="E1" s="148"/>
      <c r="F1" s="148"/>
      <c r="G1" s="16" t="s">
        <v>614</v>
      </c>
      <c r="H1" s="27">
        <v>2021</v>
      </c>
    </row>
    <row r="2" spans="1:8" s="18" customFormat="1" ht="18.95" customHeight="1" x14ac:dyDescent="0.25">
      <c r="A2" s="147" t="s">
        <v>618</v>
      </c>
      <c r="B2" s="148"/>
      <c r="C2" s="148"/>
      <c r="D2" s="148"/>
      <c r="E2" s="148"/>
      <c r="F2" s="148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7" t="s">
        <v>629</v>
      </c>
      <c r="B3" s="148"/>
      <c r="C3" s="148"/>
      <c r="D3" s="148"/>
      <c r="E3" s="148"/>
      <c r="F3" s="148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4681.5</v>
      </c>
      <c r="D15" s="26">
        <v>4681.43</v>
      </c>
      <c r="E15" s="26">
        <v>4834.43</v>
      </c>
      <c r="F15" s="26">
        <v>4801.8599999999997</v>
      </c>
      <c r="G15" s="26">
        <v>4817.72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4430.7299999999996</v>
      </c>
      <c r="D20" s="26">
        <v>4430.7299999999996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1004027.12</v>
      </c>
      <c r="D23" s="26">
        <v>1004027.12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632787.19999999995</v>
      </c>
    </row>
    <row r="42" spans="1:8" x14ac:dyDescent="0.2">
      <c r="A42" s="24">
        <v>1151</v>
      </c>
      <c r="B42" s="22" t="s">
        <v>226</v>
      </c>
      <c r="C42" s="26">
        <v>632787.19999999995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6741995.5300000003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6741995.5300000003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0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3096600.4799999995</v>
      </c>
      <c r="D62" s="26">
        <f t="shared" ref="D62:E62" si="0">SUM(D63:D70)</f>
        <v>408272.4</v>
      </c>
      <c r="E62" s="26">
        <f t="shared" si="0"/>
        <v>-1684729.95</v>
      </c>
    </row>
    <row r="63" spans="1:9" x14ac:dyDescent="0.2">
      <c r="A63" s="24">
        <v>1241</v>
      </c>
      <c r="B63" s="22" t="s">
        <v>240</v>
      </c>
      <c r="C63" s="26">
        <v>1041379.88</v>
      </c>
      <c r="D63" s="26">
        <v>122911.89</v>
      </c>
      <c r="E63" s="26">
        <v>-582827.85</v>
      </c>
    </row>
    <row r="64" spans="1:9" x14ac:dyDescent="0.2">
      <c r="A64" s="24">
        <v>1242</v>
      </c>
      <c r="B64" s="22" t="s">
        <v>241</v>
      </c>
      <c r="C64" s="26">
        <v>87216</v>
      </c>
      <c r="D64" s="26">
        <v>19801.080000000002</v>
      </c>
      <c r="E64" s="26">
        <v>-45191.62</v>
      </c>
    </row>
    <row r="65" spans="1:9" x14ac:dyDescent="0.2">
      <c r="A65" s="24">
        <v>1243</v>
      </c>
      <c r="B65" s="22" t="s">
        <v>242</v>
      </c>
      <c r="C65" s="26">
        <v>277888.63</v>
      </c>
      <c r="D65" s="26">
        <v>55577.72</v>
      </c>
      <c r="E65" s="26">
        <v>-70100.28</v>
      </c>
    </row>
    <row r="66" spans="1:9" x14ac:dyDescent="0.2">
      <c r="A66" s="24">
        <v>1244</v>
      </c>
      <c r="B66" s="22" t="s">
        <v>243</v>
      </c>
      <c r="C66" s="26">
        <v>1660131.97</v>
      </c>
      <c r="D66" s="26">
        <v>206983.31</v>
      </c>
      <c r="E66" s="26">
        <v>-981011.8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29984</v>
      </c>
      <c r="D68" s="26">
        <v>2998.4</v>
      </c>
      <c r="E68" s="26">
        <v>-5598.4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85260</v>
      </c>
      <c r="D74" s="26">
        <f>SUM(D75:D79)</f>
        <v>10287.39</v>
      </c>
      <c r="E74" s="26">
        <f>SUM(E75:E79)</f>
        <v>60973.71</v>
      </c>
    </row>
    <row r="75" spans="1:9" x14ac:dyDescent="0.2">
      <c r="A75" s="24">
        <v>1251</v>
      </c>
      <c r="B75" s="22" t="s">
        <v>250</v>
      </c>
      <c r="C75" s="26">
        <v>77720</v>
      </c>
      <c r="D75" s="26">
        <v>9533.39</v>
      </c>
      <c r="E75" s="26">
        <v>59402.879999999997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7540</v>
      </c>
      <c r="D78" s="26">
        <v>754</v>
      </c>
      <c r="E78" s="26">
        <v>1570.83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1847924.91</v>
      </c>
      <c r="D110" s="26">
        <f>SUM(D111:D119)</f>
        <v>1847924.91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348505.48</v>
      </c>
      <c r="D111" s="26">
        <f>C111</f>
        <v>348505.48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1262819.29</v>
      </c>
      <c r="D112" s="26">
        <f t="shared" ref="D112:D119" si="1">C112</f>
        <v>1262819.29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0</v>
      </c>
      <c r="D113" s="26">
        <f t="shared" si="1"/>
        <v>0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100000</v>
      </c>
      <c r="D116" s="26">
        <f t="shared" si="1"/>
        <v>100000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215281.41</v>
      </c>
      <c r="D117" s="26">
        <f t="shared" si="1"/>
        <v>215281.41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-78681.27</v>
      </c>
      <c r="D119" s="26">
        <f t="shared" si="1"/>
        <v>-78681.27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35433070866141736" bottom="0.15748031496062992" header="0.31496062992125984" footer="0.31496062992125984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sqref="A1:E22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4" t="s">
        <v>628</v>
      </c>
      <c r="B1" s="144"/>
      <c r="C1" s="144"/>
      <c r="D1" s="16" t="s">
        <v>614</v>
      </c>
      <c r="E1" s="27">
        <v>2021</v>
      </c>
    </row>
    <row r="2" spans="1:5" s="18" customFormat="1" ht="18.95" customHeight="1" x14ac:dyDescent="0.25">
      <c r="A2" s="144" t="s">
        <v>621</v>
      </c>
      <c r="B2" s="144"/>
      <c r="C2" s="144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4" t="s">
        <v>629</v>
      </c>
      <c r="B3" s="144"/>
      <c r="C3" s="144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489923.07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465.57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465.57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489457.5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489457.5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14540013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14540013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14540013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3191871.13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3191871.13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3191871.13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18266452.359999999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13942494.43</v>
      </c>
      <c r="D100" s="59">
        <f>C100/$C$99</f>
        <v>0.76328419745759546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12289239.91</v>
      </c>
      <c r="D101" s="59">
        <f t="shared" ref="D101:D164" si="0">C101/$C$99</f>
        <v>0.67277650130416455</v>
      </c>
      <c r="E101" s="58"/>
    </row>
    <row r="102" spans="1:5" x14ac:dyDescent="0.2">
      <c r="A102" s="56">
        <v>5111</v>
      </c>
      <c r="B102" s="53" t="s">
        <v>364</v>
      </c>
      <c r="C102" s="57">
        <v>7060223.9400000004</v>
      </c>
      <c r="D102" s="59">
        <f t="shared" si="0"/>
        <v>0.38651314447136581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1158280.56</v>
      </c>
      <c r="D104" s="59">
        <f t="shared" si="0"/>
        <v>6.3410263644647857E-2</v>
      </c>
      <c r="E104" s="58"/>
    </row>
    <row r="105" spans="1:5" x14ac:dyDescent="0.2">
      <c r="A105" s="56">
        <v>5114</v>
      </c>
      <c r="B105" s="53" t="s">
        <v>367</v>
      </c>
      <c r="C105" s="57">
        <v>1922652.44</v>
      </c>
      <c r="D105" s="59">
        <f t="shared" si="0"/>
        <v>0.1052559304953072</v>
      </c>
      <c r="E105" s="58"/>
    </row>
    <row r="106" spans="1:5" x14ac:dyDescent="0.2">
      <c r="A106" s="56">
        <v>5115</v>
      </c>
      <c r="B106" s="53" t="s">
        <v>368</v>
      </c>
      <c r="C106" s="57">
        <v>2148082.9700000002</v>
      </c>
      <c r="D106" s="59">
        <f t="shared" si="0"/>
        <v>0.11759716269284379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786288.58</v>
      </c>
      <c r="D108" s="59">
        <f t="shared" si="0"/>
        <v>4.3045500270310837E-2</v>
      </c>
      <c r="E108" s="58"/>
    </row>
    <row r="109" spans="1:5" x14ac:dyDescent="0.2">
      <c r="A109" s="56">
        <v>5121</v>
      </c>
      <c r="B109" s="53" t="s">
        <v>371</v>
      </c>
      <c r="C109" s="57">
        <v>136788.71</v>
      </c>
      <c r="D109" s="59">
        <f t="shared" si="0"/>
        <v>7.4885208853986791E-3</v>
      </c>
      <c r="E109" s="58"/>
    </row>
    <row r="110" spans="1:5" x14ac:dyDescent="0.2">
      <c r="A110" s="56">
        <v>5122</v>
      </c>
      <c r="B110" s="53" t="s">
        <v>372</v>
      </c>
      <c r="C110" s="57">
        <v>439</v>
      </c>
      <c r="D110" s="59">
        <f t="shared" si="0"/>
        <v>2.4033128674800868E-5</v>
      </c>
      <c r="E110" s="58"/>
    </row>
    <row r="111" spans="1:5" x14ac:dyDescent="0.2">
      <c r="A111" s="56">
        <v>5123</v>
      </c>
      <c r="B111" s="53" t="s">
        <v>373</v>
      </c>
      <c r="C111" s="57">
        <v>2000</v>
      </c>
      <c r="D111" s="59">
        <f t="shared" si="0"/>
        <v>1.0949033564829553E-4</v>
      </c>
      <c r="E111" s="58"/>
    </row>
    <row r="112" spans="1:5" x14ac:dyDescent="0.2">
      <c r="A112" s="56">
        <v>5124</v>
      </c>
      <c r="B112" s="53" t="s">
        <v>374</v>
      </c>
      <c r="C112" s="57">
        <v>5261.16</v>
      </c>
      <c r="D112" s="59">
        <f t="shared" si="0"/>
        <v>2.8802308714969327E-4</v>
      </c>
      <c r="E112" s="58"/>
    </row>
    <row r="113" spans="1:5" x14ac:dyDescent="0.2">
      <c r="A113" s="56">
        <v>5125</v>
      </c>
      <c r="B113" s="53" t="s">
        <v>375</v>
      </c>
      <c r="C113" s="57">
        <v>34302.370000000003</v>
      </c>
      <c r="D113" s="59">
        <f t="shared" si="0"/>
        <v>1.8778890024160118E-3</v>
      </c>
      <c r="E113" s="58"/>
    </row>
    <row r="114" spans="1:5" x14ac:dyDescent="0.2">
      <c r="A114" s="56">
        <v>5126</v>
      </c>
      <c r="B114" s="53" t="s">
        <v>376</v>
      </c>
      <c r="C114" s="57">
        <v>497521.22</v>
      </c>
      <c r="D114" s="59">
        <f t="shared" si="0"/>
        <v>2.7236882684974741E-2</v>
      </c>
      <c r="E114" s="58"/>
    </row>
    <row r="115" spans="1:5" x14ac:dyDescent="0.2">
      <c r="A115" s="56">
        <v>5127</v>
      </c>
      <c r="B115" s="53" t="s">
        <v>377</v>
      </c>
      <c r="C115" s="57">
        <v>0</v>
      </c>
      <c r="D115" s="59">
        <f t="shared" si="0"/>
        <v>0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109976.12</v>
      </c>
      <c r="D117" s="59">
        <f t="shared" si="0"/>
        <v>6.0206611460486134E-3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866965.94</v>
      </c>
      <c r="D118" s="59">
        <f t="shared" si="0"/>
        <v>4.746219588312002E-2</v>
      </c>
      <c r="E118" s="58"/>
    </row>
    <row r="119" spans="1:5" x14ac:dyDescent="0.2">
      <c r="A119" s="56">
        <v>5131</v>
      </c>
      <c r="B119" s="53" t="s">
        <v>381</v>
      </c>
      <c r="C119" s="57">
        <v>107248.79</v>
      </c>
      <c r="D119" s="59">
        <f t="shared" si="0"/>
        <v>5.8713530074867805E-3</v>
      </c>
      <c r="E119" s="58"/>
    </row>
    <row r="120" spans="1:5" x14ac:dyDescent="0.2">
      <c r="A120" s="56">
        <v>5132</v>
      </c>
      <c r="B120" s="53" t="s">
        <v>382</v>
      </c>
      <c r="C120" s="57">
        <v>74277.119999999995</v>
      </c>
      <c r="D120" s="59">
        <f t="shared" si="0"/>
        <v>4.0663133998943626E-3</v>
      </c>
      <c r="E120" s="58"/>
    </row>
    <row r="121" spans="1:5" x14ac:dyDescent="0.2">
      <c r="A121" s="56">
        <v>5133</v>
      </c>
      <c r="B121" s="53" t="s">
        <v>383</v>
      </c>
      <c r="C121" s="57">
        <v>13616</v>
      </c>
      <c r="D121" s="59">
        <f t="shared" si="0"/>
        <v>7.4541020509359603E-4</v>
      </c>
      <c r="E121" s="58"/>
    </row>
    <row r="122" spans="1:5" x14ac:dyDescent="0.2">
      <c r="A122" s="56">
        <v>5134</v>
      </c>
      <c r="B122" s="53" t="s">
        <v>384</v>
      </c>
      <c r="C122" s="57">
        <v>210464.33</v>
      </c>
      <c r="D122" s="59">
        <f t="shared" si="0"/>
        <v>1.1521905066846817E-2</v>
      </c>
      <c r="E122" s="58"/>
    </row>
    <row r="123" spans="1:5" x14ac:dyDescent="0.2">
      <c r="A123" s="56">
        <v>5135</v>
      </c>
      <c r="B123" s="53" t="s">
        <v>385</v>
      </c>
      <c r="C123" s="57">
        <v>130154.76</v>
      </c>
      <c r="D123" s="59">
        <f t="shared" si="0"/>
        <v>7.1253441793116745E-3</v>
      </c>
      <c r="E123" s="58"/>
    </row>
    <row r="124" spans="1:5" x14ac:dyDescent="0.2">
      <c r="A124" s="56">
        <v>5136</v>
      </c>
      <c r="B124" s="53" t="s">
        <v>386</v>
      </c>
      <c r="C124" s="57">
        <v>0</v>
      </c>
      <c r="D124" s="59">
        <f t="shared" si="0"/>
        <v>0</v>
      </c>
      <c r="E124" s="58"/>
    </row>
    <row r="125" spans="1:5" x14ac:dyDescent="0.2">
      <c r="A125" s="56">
        <v>5137</v>
      </c>
      <c r="B125" s="53" t="s">
        <v>387</v>
      </c>
      <c r="C125" s="57">
        <v>31845.64</v>
      </c>
      <c r="D125" s="59">
        <f t="shared" si="0"/>
        <v>1.7433949062673931E-3</v>
      </c>
      <c r="E125" s="58"/>
    </row>
    <row r="126" spans="1:5" x14ac:dyDescent="0.2">
      <c r="A126" s="56">
        <v>5138</v>
      </c>
      <c r="B126" s="53" t="s">
        <v>388</v>
      </c>
      <c r="C126" s="57">
        <v>68402.33</v>
      </c>
      <c r="D126" s="59">
        <f t="shared" si="0"/>
        <v>3.7446970354127374E-3</v>
      </c>
      <c r="E126" s="58"/>
    </row>
    <row r="127" spans="1:5" x14ac:dyDescent="0.2">
      <c r="A127" s="56">
        <v>5139</v>
      </c>
      <c r="B127" s="53" t="s">
        <v>389</v>
      </c>
      <c r="C127" s="57">
        <v>230956.97</v>
      </c>
      <c r="D127" s="59">
        <f t="shared" si="0"/>
        <v>1.264377808280666E-2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3552505.4000000004</v>
      </c>
      <c r="D128" s="59">
        <f t="shared" si="0"/>
        <v>0.1944825043191912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3442646.95</v>
      </c>
      <c r="D138" s="59">
        <f t="shared" si="0"/>
        <v>0.18846828503704047</v>
      </c>
      <c r="E138" s="58"/>
    </row>
    <row r="139" spans="1:5" x14ac:dyDescent="0.2">
      <c r="A139" s="56">
        <v>5241</v>
      </c>
      <c r="B139" s="53" t="s">
        <v>399</v>
      </c>
      <c r="C139" s="57">
        <v>3007776.46</v>
      </c>
      <c r="D139" s="59">
        <f t="shared" si="0"/>
        <v>0.16466122708022107</v>
      </c>
      <c r="E139" s="58"/>
    </row>
    <row r="140" spans="1:5" x14ac:dyDescent="0.2">
      <c r="A140" s="56">
        <v>5242</v>
      </c>
      <c r="B140" s="53" t="s">
        <v>400</v>
      </c>
      <c r="C140" s="57">
        <v>373983.53</v>
      </c>
      <c r="D140" s="59">
        <f t="shared" si="0"/>
        <v>2.0473791113317201E-2</v>
      </c>
      <c r="E140" s="58"/>
    </row>
    <row r="141" spans="1:5" x14ac:dyDescent="0.2">
      <c r="A141" s="56">
        <v>5243</v>
      </c>
      <c r="B141" s="53" t="s">
        <v>401</v>
      </c>
      <c r="C141" s="57">
        <v>60886.96</v>
      </c>
      <c r="D141" s="59">
        <f t="shared" si="0"/>
        <v>3.3332668435021718E-3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79858.45</v>
      </c>
      <c r="D143" s="59">
        <f t="shared" si="0"/>
        <v>4.3718642474263134E-3</v>
      </c>
      <c r="E143" s="58"/>
    </row>
    <row r="144" spans="1:5" x14ac:dyDescent="0.2">
      <c r="A144" s="56">
        <v>5251</v>
      </c>
      <c r="B144" s="53" t="s">
        <v>403</v>
      </c>
      <c r="C144" s="57">
        <v>79858.45</v>
      </c>
      <c r="D144" s="59">
        <f t="shared" si="0"/>
        <v>4.3718642474263134E-3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30000</v>
      </c>
      <c r="D152" s="59">
        <f t="shared" si="0"/>
        <v>1.642355034724433E-3</v>
      </c>
      <c r="E152" s="58"/>
    </row>
    <row r="153" spans="1:5" x14ac:dyDescent="0.2">
      <c r="A153" s="56">
        <v>5281</v>
      </c>
      <c r="B153" s="53" t="s">
        <v>412</v>
      </c>
      <c r="C153" s="57">
        <v>30000</v>
      </c>
      <c r="D153" s="59">
        <f t="shared" si="0"/>
        <v>1.642355034724433E-3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347465.59</v>
      </c>
      <c r="D161" s="59">
        <f t="shared" si="0"/>
        <v>1.9022062037666522E-2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347465.59</v>
      </c>
      <c r="D168" s="59">
        <f t="shared" si="1"/>
        <v>1.9022062037666522E-2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347465.59</v>
      </c>
      <c r="D170" s="59">
        <f t="shared" si="1"/>
        <v>1.9022062037666522E-2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423986.94000000006</v>
      </c>
      <c r="D186" s="59">
        <f t="shared" si="1"/>
        <v>2.3211236185546873E-2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423986.94000000006</v>
      </c>
      <c r="D187" s="59">
        <f t="shared" si="1"/>
        <v>2.3211236185546873E-2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408272.4</v>
      </c>
      <c r="D192" s="59">
        <f t="shared" si="1"/>
        <v>2.2350941055967587E-2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10287.39</v>
      </c>
      <c r="D194" s="59">
        <f t="shared" si="1"/>
        <v>5.6318489202245947E-4</v>
      </c>
      <c r="E194" s="58"/>
    </row>
    <row r="195" spans="1:5" x14ac:dyDescent="0.2">
      <c r="A195" s="56">
        <v>5518</v>
      </c>
      <c r="B195" s="53" t="s">
        <v>82</v>
      </c>
      <c r="C195" s="57">
        <v>5427.15</v>
      </c>
      <c r="D195" s="59">
        <f t="shared" si="1"/>
        <v>2.9711023755682356E-4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E27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9" t="s">
        <v>628</v>
      </c>
      <c r="B1" s="149"/>
      <c r="C1" s="149"/>
      <c r="D1" s="29" t="s">
        <v>614</v>
      </c>
      <c r="E1" s="30">
        <v>2021</v>
      </c>
    </row>
    <row r="2" spans="1:5" ht="18.95" customHeight="1" x14ac:dyDescent="0.2">
      <c r="A2" s="149" t="s">
        <v>622</v>
      </c>
      <c r="B2" s="149"/>
      <c r="C2" s="149"/>
      <c r="D2" s="16" t="s">
        <v>619</v>
      </c>
      <c r="E2" s="30" t="str">
        <f>ESF!H2</f>
        <v>TRIMESTRAL</v>
      </c>
    </row>
    <row r="3" spans="1:5" ht="18.95" customHeight="1" x14ac:dyDescent="0.2">
      <c r="A3" s="149" t="s">
        <v>629</v>
      </c>
      <c r="B3" s="149"/>
      <c r="C3" s="149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2366203.4700000002</v>
      </c>
    </row>
    <row r="9" spans="1:5" x14ac:dyDescent="0.2">
      <c r="A9" s="35">
        <v>3120</v>
      </c>
      <c r="B9" s="31" t="s">
        <v>470</v>
      </c>
      <c r="C9" s="36">
        <v>0.01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-44645.16</v>
      </c>
    </row>
    <row r="15" spans="1:5" x14ac:dyDescent="0.2">
      <c r="A15" s="35">
        <v>3220</v>
      </c>
      <c r="B15" s="31" t="s">
        <v>474</v>
      </c>
      <c r="C15" s="36">
        <v>6764164.7199999997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zoomScaleNormal="100" workbookViewId="0">
      <selection sqref="A1:E80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9" t="s">
        <v>628</v>
      </c>
      <c r="B1" s="149"/>
      <c r="C1" s="149"/>
      <c r="D1" s="29" t="s">
        <v>614</v>
      </c>
      <c r="E1" s="30">
        <v>2021</v>
      </c>
    </row>
    <row r="2" spans="1:5" s="37" customFormat="1" ht="18.95" customHeight="1" x14ac:dyDescent="0.25">
      <c r="A2" s="149" t="s">
        <v>623</v>
      </c>
      <c r="B2" s="149"/>
      <c r="C2" s="149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9" t="s">
        <v>629</v>
      </c>
      <c r="B3" s="149"/>
      <c r="C3" s="149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1109569.05</v>
      </c>
      <c r="D10" s="36">
        <v>1361105.24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1109569.05</v>
      </c>
      <c r="D15" s="36">
        <f>SUM(D8:D14)</f>
        <v>1361105.24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6741995.5300000003</v>
      </c>
    </row>
    <row r="21" spans="1:5" x14ac:dyDescent="0.2">
      <c r="A21" s="35">
        <v>1231</v>
      </c>
      <c r="B21" s="31" t="s">
        <v>232</v>
      </c>
      <c r="C21" s="36">
        <v>6741995.5300000003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0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3096600.4799999995</v>
      </c>
    </row>
    <row r="29" spans="1:5" x14ac:dyDescent="0.2">
      <c r="A29" s="35">
        <v>1241</v>
      </c>
      <c r="B29" s="31" t="s">
        <v>240</v>
      </c>
      <c r="C29" s="36">
        <v>1041379.88</v>
      </c>
    </row>
    <row r="30" spans="1:5" x14ac:dyDescent="0.2">
      <c r="A30" s="35">
        <v>1242</v>
      </c>
      <c r="B30" s="31" t="s">
        <v>241</v>
      </c>
      <c r="C30" s="36">
        <v>87216</v>
      </c>
    </row>
    <row r="31" spans="1:5" x14ac:dyDescent="0.2">
      <c r="A31" s="35">
        <v>1243</v>
      </c>
      <c r="B31" s="31" t="s">
        <v>242</v>
      </c>
      <c r="C31" s="36">
        <v>277888.63</v>
      </c>
    </row>
    <row r="32" spans="1:5" x14ac:dyDescent="0.2">
      <c r="A32" s="35">
        <v>1244</v>
      </c>
      <c r="B32" s="31" t="s">
        <v>243</v>
      </c>
      <c r="C32" s="36">
        <v>1660131.97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29984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85260</v>
      </c>
    </row>
    <row r="38" spans="1:5" x14ac:dyDescent="0.2">
      <c r="A38" s="35">
        <v>1251</v>
      </c>
      <c r="B38" s="31" t="s">
        <v>250</v>
      </c>
      <c r="C38" s="36">
        <v>77720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7540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423986.94000000006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423986.94000000006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408272.4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10287.39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5427.15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31496062992125984" right="0.31496062992125984" top="0.35433070866141736" bottom="0.35433070866141736" header="0.31496062992125984" footer="0.31496062992125984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2022-02-16T21:42:39Z</cp:lastPrinted>
  <dcterms:created xsi:type="dcterms:W3CDTF">2012-12-11T20:36:24Z</dcterms:created>
  <dcterms:modified xsi:type="dcterms:W3CDTF">2022-05-17T15:26:15Z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